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<sst xmlns="http://schemas.openxmlformats.org/spreadsheetml/2006/main" count="44" uniqueCount="28">
  <si>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Determine extinction coefficient and zero-point offset</t>
  </si>
  <si>
    <t>Landolt standard stars</t>
  </si>
  <si>
    <t>ID Estrellas</t>
  </si>
  <si>
    <t>107-602</t>
  </si>
  <si>
    <t>107-601</t>
  </si>
  <si>
    <t>107-600</t>
  </si>
  <si>
    <t>107-599</t>
  </si>
  <si>
    <t>Magn Catálogo</t>
  </si>
  <si>
    <t>ojo formato números</t>
  </si>
  <si>
    <t>Frame</t>
  </si>
  <si>
    <t>Airmass</t>
  </si>
  <si>
    <t>Filter</t>
  </si>
  <si>
    <t>Medidas mag=</t>
  </si>
  <si>
    <t>Medida-catálogo=</t>
  </si>
  <si>
    <t>Media</t>
  </si>
  <si>
    <t>DesvStd</t>
  </si>
  <si>
    <t>ErrorMedia</t>
  </si>
  <si>
    <t>V</t>
  </si>
  <si>
    <t>ángulo cenital</t>
  </si>
  <si>
    <t>ojo copiar</t>
  </si>
  <si>
    <t>ojo protección con $</t>
  </si>
  <si>
    <t>rms de desviaciones usando N-1 en la media</t>
  </si>
  <si>
    <t>extensión por columnas y por filas</t>
  </si>
  <si>
    <t>ojo ajuste excel vs ajuste propio (fit=best representation of data)</t>
  </si>
  <si>
    <t>ojo object properties, insert trend line show equation</t>
  </si>
  <si>
    <t>ojo xy labels, title, superponer series de datos</t>
  </si>
  <si>
    <t>coeficiente de extinción filtro V: 0.18mag/airmass</t>
  </si>
  <si>
    <t>Zero-point offset 24,51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</si>
</sst>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1" fillId="0" borderId="0" xfId="0" applyNumberFormat="1" applyFont="1" applyAlignment="1">
      <alignment/>
    </xf>
    <xf numFmtId="165" fontId="0" fillId="3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5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Sheet1!$P$7:$P$19</c:f>
                <c:numCache/>
              </c:numRef>
            </c:plus>
            <c:minus>
              <c:numRef>
                <c:f>Sheet1!$P$7:$P$19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Sheet1!$B$7:$B$19</c:f>
              <c:numCache/>
            </c:numRef>
          </c:xVal>
          <c:yVal>
            <c:numRef>
              <c:f>Sheet1!$N$7:$N$19</c:f>
              <c:numCache/>
            </c:numRef>
          </c:yVal>
          <c:smooth val="0"/>
        </c:ser>
        <c:axId val="49309316"/>
        <c:axId val="41130661"/>
      </c:scatterChart>
      <c:valAx>
        <c:axId val="4930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30661"/>
        <c:crosses val="autoZero"/>
        <c:crossBetween val="midCat"/>
        <c:dispUnits/>
      </c:valAx>
      <c:valAx>
        <c:axId val="411306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09316"/>
        <c:crosses val="autoZero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21</xdr:row>
      <xdr:rowOff>123825</xdr:rowOff>
    </xdr:from>
    <xdr:to>
      <xdr:col>15</xdr:col>
      <xdr:colOff>762000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6553200" y="3524250"/>
        <a:ext cx="61245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O39" sqref="O39"/>
    </sheetView>
  </sheetViews>
  <sheetFormatPr defaultColWidth="12.57421875" defaultRowHeight="12.75"/>
  <cols>
    <col min="1" max="1" width="11.57421875" style="0" customWidth="1"/>
    <col min="2" max="2" width="13.00390625" style="1" customWidth="1"/>
    <col min="3" max="3" width="11.57421875" style="0" customWidth="1"/>
    <col min="4" max="4" width="15.28125" style="0" customWidth="1"/>
    <col min="5" max="16384" width="11.57421875" style="0" customWidth="1"/>
  </cols>
  <sheetData>
    <row r="1" ht="12.75">
      <c r="A1" t="s">
        <v>0</v>
      </c>
    </row>
    <row r="2" spans="2:13" s="2" customFormat="1" ht="12.75">
      <c r="B2" s="1"/>
      <c r="C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J2" s="2" t="s">
        <v>3</v>
      </c>
      <c r="K2" s="2" t="s">
        <v>4</v>
      </c>
      <c r="L2" s="2" t="s">
        <v>5</v>
      </c>
      <c r="M2" s="2" t="s">
        <v>6</v>
      </c>
    </row>
    <row r="3" spans="4:8" ht="12.75">
      <c r="D3" t="s">
        <v>7</v>
      </c>
      <c r="E3" s="3">
        <v>12.116</v>
      </c>
      <c r="F3" s="3">
        <v>14.646</v>
      </c>
      <c r="G3" s="3">
        <v>14.884</v>
      </c>
      <c r="H3" s="3">
        <v>14.675</v>
      </c>
    </row>
    <row r="4" ht="12.75">
      <c r="D4" t="s">
        <v>8</v>
      </c>
    </row>
    <row r="6" spans="1:16" s="2" customFormat="1" ht="12.75">
      <c r="A6" s="2" t="s">
        <v>9</v>
      </c>
      <c r="B6" s="4" t="s">
        <v>10</v>
      </c>
      <c r="C6" s="2" t="s">
        <v>11</v>
      </c>
      <c r="D6" s="2" t="s">
        <v>12</v>
      </c>
      <c r="I6" s="2" t="s">
        <v>13</v>
      </c>
      <c r="J6"/>
      <c r="N6" s="2" t="s">
        <v>14</v>
      </c>
      <c r="O6" s="2" t="s">
        <v>15</v>
      </c>
      <c r="P6" s="2" t="s">
        <v>16</v>
      </c>
    </row>
    <row r="7" spans="1:16" ht="12.75">
      <c r="A7">
        <v>85</v>
      </c>
      <c r="B7" s="5">
        <v>1.5779999999999998</v>
      </c>
      <c r="C7" t="s">
        <v>17</v>
      </c>
      <c r="E7" s="6">
        <v>36.878</v>
      </c>
      <c r="F7" s="6">
        <v>39.519</v>
      </c>
      <c r="G7" s="6">
        <v>39.602</v>
      </c>
      <c r="H7" s="6">
        <v>39.435</v>
      </c>
      <c r="J7" s="1">
        <f>E7-E$3</f>
        <v>24.762</v>
      </c>
      <c r="K7" s="1">
        <f>F7-F$3</f>
        <v>24.872999999999998</v>
      </c>
      <c r="L7" s="1">
        <f>G7-G$3</f>
        <v>24.717999999999996</v>
      </c>
      <c r="M7" s="1">
        <f>H7-H$3</f>
        <v>24.76</v>
      </c>
      <c r="N7" s="7">
        <f>AVERAGE(J7:M7)</f>
        <v>24.77825</v>
      </c>
      <c r="O7" s="1">
        <f>STDEV(J7:M7)</f>
        <v>0.06634442955767499</v>
      </c>
      <c r="P7" s="7">
        <f>O7/SQRT(COUNT(J7:M7)-1)</f>
        <v>0.03830397426435582</v>
      </c>
    </row>
    <row r="8" spans="1:16" ht="12.75">
      <c r="A8">
        <v>86</v>
      </c>
      <c r="B8" s="5">
        <v>1.5750000000000002</v>
      </c>
      <c r="C8" t="s">
        <v>17</v>
      </c>
      <c r="E8" s="6">
        <v>36.884</v>
      </c>
      <c r="F8" s="6">
        <v>39.455</v>
      </c>
      <c r="G8" s="6">
        <v>39.551</v>
      </c>
      <c r="H8" s="6">
        <v>39.386</v>
      </c>
      <c r="J8" s="1">
        <f>E8-E$3</f>
        <v>24.768</v>
      </c>
      <c r="K8" s="1">
        <f>F8-F$3</f>
        <v>24.808999999999997</v>
      </c>
      <c r="L8" s="1">
        <f>G8-G$3</f>
        <v>24.667</v>
      </c>
      <c r="M8" s="1">
        <f>H8-H$3</f>
        <v>24.711000000000002</v>
      </c>
      <c r="N8" s="7">
        <f>AVERAGE(J8:M8)</f>
        <v>24.73875</v>
      </c>
      <c r="O8" s="1">
        <f>STDEV(J8:M8)</f>
        <v>0.062473327642014145</v>
      </c>
      <c r="P8" s="7">
        <f>O8/SQRT(COUNT(J8:M8)-1)</f>
        <v>0.036068992531288556</v>
      </c>
    </row>
    <row r="9" spans="1:16" ht="12.75">
      <c r="A9">
        <v>95</v>
      </c>
      <c r="B9" s="5">
        <v>1.43</v>
      </c>
      <c r="C9" t="s">
        <v>17</v>
      </c>
      <c r="E9" s="6">
        <v>36.973</v>
      </c>
      <c r="F9" s="6">
        <v>39.54</v>
      </c>
      <c r="G9" s="6">
        <v>39.771</v>
      </c>
      <c r="H9" s="6">
        <v>39.558</v>
      </c>
      <c r="J9" s="1">
        <f>E9-E$3</f>
        <v>24.857</v>
      </c>
      <c r="K9" s="1">
        <f>F9-F$3</f>
        <v>24.894</v>
      </c>
      <c r="L9" s="1">
        <f>G9-G$3</f>
        <v>24.887</v>
      </c>
      <c r="M9" s="1">
        <f>H9-H$3</f>
        <v>24.883</v>
      </c>
      <c r="N9" s="7">
        <f>AVERAGE(J9:M9)</f>
        <v>24.88025</v>
      </c>
      <c r="O9" s="1">
        <f>STDEV(J9:M9)</f>
        <v>0.01615291511358438</v>
      </c>
      <c r="P9" s="7">
        <f>O9/SQRT(COUNT(J9:M9)-1)</f>
        <v>0.009325889889025116</v>
      </c>
    </row>
    <row r="10" spans="1:16" ht="12.75">
      <c r="A10">
        <v>96</v>
      </c>
      <c r="B10" s="5">
        <v>1.428</v>
      </c>
      <c r="C10" t="s">
        <v>17</v>
      </c>
      <c r="E10" s="6">
        <v>37.015</v>
      </c>
      <c r="F10" s="6">
        <v>39.455</v>
      </c>
      <c r="G10" s="6">
        <v>39.697</v>
      </c>
      <c r="H10" s="6">
        <v>39.445</v>
      </c>
      <c r="J10" s="1">
        <f>E10-E$3</f>
        <v>24.899</v>
      </c>
      <c r="K10" s="1">
        <f>F10-F$3</f>
        <v>24.808999999999997</v>
      </c>
      <c r="L10" s="1">
        <f>G10-G$3</f>
        <v>24.813000000000002</v>
      </c>
      <c r="M10" s="1">
        <f>H10-H$3</f>
        <v>24.77</v>
      </c>
      <c r="N10" s="7">
        <f>AVERAGE(J10:M10)</f>
        <v>24.82275</v>
      </c>
      <c r="O10" s="1">
        <f>STDEV(J10:M10)</f>
        <v>0.05440817953212613</v>
      </c>
      <c r="P10" s="7">
        <f>O10/SQRT(COUNT(J10:M10)-1)</f>
        <v>0.03141257709899051</v>
      </c>
    </row>
    <row r="11" spans="1:16" ht="12.75">
      <c r="A11">
        <v>124</v>
      </c>
      <c r="B11" s="5">
        <v>1.213</v>
      </c>
      <c r="C11" t="s">
        <v>17</v>
      </c>
      <c r="E11" s="6">
        <v>36.727</v>
      </c>
      <c r="F11" s="6">
        <v>39.308</v>
      </c>
      <c r="G11" s="6">
        <v>39.584</v>
      </c>
      <c r="H11" s="6">
        <v>39.313</v>
      </c>
      <c r="J11" s="1">
        <f>E11-E$3</f>
        <v>24.610999999999997</v>
      </c>
      <c r="K11" s="1">
        <f>F11-F$3</f>
        <v>24.662</v>
      </c>
      <c r="L11" s="1">
        <f>G11-G$3</f>
        <v>24.700000000000003</v>
      </c>
      <c r="M11" s="1">
        <f>H11-H$3</f>
        <v>24.638</v>
      </c>
      <c r="N11" s="7">
        <f>AVERAGE(J11:M11)</f>
        <v>24.652749999999997</v>
      </c>
      <c r="O11" s="1">
        <f>STDEV(J11:M11)</f>
        <v>0.03776572520156535</v>
      </c>
      <c r="P11" s="7">
        <f>O11/SQRT(COUNT(J11:M11)-1)</f>
        <v>0.02180405161126519</v>
      </c>
    </row>
    <row r="12" spans="1:16" ht="12.75">
      <c r="A12">
        <v>144</v>
      </c>
      <c r="B12" s="5">
        <v>1.115</v>
      </c>
      <c r="C12" t="s">
        <v>17</v>
      </c>
      <c r="E12" s="6">
        <v>36.759</v>
      </c>
      <c r="F12" s="6">
        <v>39.286</v>
      </c>
      <c r="G12" s="6">
        <v>39.618</v>
      </c>
      <c r="H12" s="6">
        <v>39.356</v>
      </c>
      <c r="J12" s="1">
        <f>E12-E$3</f>
        <v>24.643</v>
      </c>
      <c r="K12" s="1">
        <f>F12-F$3</f>
        <v>24.64</v>
      </c>
      <c r="L12" s="1">
        <f>G12-G$3</f>
        <v>24.734</v>
      </c>
      <c r="M12" s="1">
        <f>H12-H$3</f>
        <v>24.681</v>
      </c>
      <c r="N12" s="7">
        <f>AVERAGE(J12:M12)</f>
        <v>24.674500000000002</v>
      </c>
      <c r="O12" s="1">
        <f>STDEV(J12:M12)</f>
        <v>0.04383681861936052</v>
      </c>
      <c r="P12" s="7">
        <f>O12/SQRT(COUNT(J12:M12)-1)</f>
        <v>0.025309199030304597</v>
      </c>
    </row>
    <row r="13" spans="1:16" ht="12.75">
      <c r="A13">
        <v>162</v>
      </c>
      <c r="B13" s="5">
        <v>1.003</v>
      </c>
      <c r="C13" t="s">
        <v>17</v>
      </c>
      <c r="E13" s="6">
        <v>36.74</v>
      </c>
      <c r="F13" s="6">
        <v>39.428</v>
      </c>
      <c r="G13" s="6">
        <v>39.663</v>
      </c>
      <c r="H13" s="6">
        <v>39.369</v>
      </c>
      <c r="J13" s="1">
        <f>E13-E$3</f>
        <v>24.624000000000002</v>
      </c>
      <c r="K13" s="1">
        <f>F13-F$3</f>
        <v>24.781999999999996</v>
      </c>
      <c r="L13" s="1">
        <f>G13-G$3</f>
        <v>24.778999999999996</v>
      </c>
      <c r="M13" s="1">
        <f>H13-H$3</f>
        <v>24.694</v>
      </c>
      <c r="N13" s="7">
        <f>AVERAGE(J13:M13)</f>
        <v>24.719749999999998</v>
      </c>
      <c r="O13" s="1">
        <f>STDEV(J13:M13)</f>
        <v>0.07575563785399898</v>
      </c>
      <c r="P13" s="7">
        <f>O13/SQRT(COUNT(J13:M13)-1)</f>
        <v>0.04373753790763812</v>
      </c>
    </row>
    <row r="14" spans="1:16" ht="12.75">
      <c r="A14">
        <v>179</v>
      </c>
      <c r="B14" s="5">
        <v>1.005</v>
      </c>
      <c r="C14" t="s">
        <v>17</v>
      </c>
      <c r="E14" s="6">
        <v>36.905</v>
      </c>
      <c r="F14" s="6">
        <v>39.355</v>
      </c>
      <c r="G14" s="6">
        <v>39.587</v>
      </c>
      <c r="H14" s="6">
        <v>39.337</v>
      </c>
      <c r="J14" s="1">
        <f>E14-E$3</f>
        <v>24.789</v>
      </c>
      <c r="K14" s="1">
        <f>F14-F$3</f>
        <v>24.708999999999996</v>
      </c>
      <c r="L14" s="1">
        <f>G14-G$3</f>
        <v>24.703000000000003</v>
      </c>
      <c r="M14" s="1">
        <f>H14-H$3</f>
        <v>24.662000000000003</v>
      </c>
      <c r="N14" s="7">
        <f>AVERAGE(J14:M14)</f>
        <v>24.71575</v>
      </c>
      <c r="O14" s="1">
        <f>STDEV(J14:M14)</f>
        <v>0.0531123024041195</v>
      </c>
      <c r="P14" s="7">
        <f>O14/SQRT(COUNT(J14:M14)-1)</f>
        <v>0.030664402090299202</v>
      </c>
    </row>
    <row r="15" spans="1:16" ht="12.75">
      <c r="A15">
        <v>184</v>
      </c>
      <c r="B15" s="5">
        <v>1.245</v>
      </c>
      <c r="C15" t="s">
        <v>17</v>
      </c>
      <c r="E15" s="6">
        <v>36.805</v>
      </c>
      <c r="F15" s="6">
        <v>39.365</v>
      </c>
      <c r="G15" s="6">
        <v>39.671</v>
      </c>
      <c r="H15" s="6">
        <v>39.453</v>
      </c>
      <c r="J15" s="1">
        <f>E15-E$3</f>
        <v>24.689</v>
      </c>
      <c r="K15" s="1">
        <f>F15-F$3</f>
        <v>24.719</v>
      </c>
      <c r="L15" s="1">
        <f>G15-G$3</f>
        <v>24.787</v>
      </c>
      <c r="M15" s="1">
        <f>H15-H$3</f>
        <v>24.778000000000002</v>
      </c>
      <c r="N15" s="7">
        <f>AVERAGE(J15:M15)</f>
        <v>24.743250000000003</v>
      </c>
      <c r="O15" s="1">
        <f>STDEV(J15:M15)</f>
        <v>0.047091223527673774</v>
      </c>
      <c r="P15" s="7">
        <f>O15/SQRT(COUNT(J15:M15)-1)</f>
        <v>0.027188130580171294</v>
      </c>
    </row>
    <row r="16" spans="1:16" ht="12.75">
      <c r="A16">
        <v>185</v>
      </c>
      <c r="B16" s="5">
        <v>1.248</v>
      </c>
      <c r="C16" t="s">
        <v>17</v>
      </c>
      <c r="E16" s="6">
        <v>36.892</v>
      </c>
      <c r="F16" s="6">
        <v>39.398</v>
      </c>
      <c r="G16" s="6">
        <v>39.525</v>
      </c>
      <c r="H16" s="6">
        <v>39.41</v>
      </c>
      <c r="J16" s="1">
        <f>E16-E$3</f>
        <v>24.776000000000003</v>
      </c>
      <c r="K16" s="1">
        <f>F16-F$3</f>
        <v>24.752000000000002</v>
      </c>
      <c r="L16" s="1">
        <f>G16-G$3</f>
        <v>24.641</v>
      </c>
      <c r="M16" s="1">
        <f>H16-H$3</f>
        <v>24.734999999999996</v>
      </c>
      <c r="N16" s="7">
        <f>AVERAGE(J16:M16)</f>
        <v>24.726</v>
      </c>
      <c r="O16" s="1">
        <f>STDEV(J16:M16)</f>
        <v>0.05911006682452854</v>
      </c>
      <c r="P16" s="7">
        <f>O16/SQRT(COUNT(J16:M16)-1)</f>
        <v>0.034127212992958324</v>
      </c>
    </row>
    <row r="17" spans="1:16" ht="12.75">
      <c r="A17">
        <v>203</v>
      </c>
      <c r="B17" s="5">
        <v>1.367</v>
      </c>
      <c r="C17" t="s">
        <v>17</v>
      </c>
      <c r="E17" s="6">
        <v>36.76</v>
      </c>
      <c r="F17" s="6">
        <v>39.367</v>
      </c>
      <c r="G17" s="6">
        <v>39.629</v>
      </c>
      <c r="H17" s="6">
        <v>39.499</v>
      </c>
      <c r="J17" s="1">
        <f>E17-E$3</f>
        <v>24.644</v>
      </c>
      <c r="K17" s="1">
        <f>F17-F$3</f>
        <v>24.720999999999997</v>
      </c>
      <c r="L17" s="1">
        <f>G17-G$3</f>
        <v>24.744999999999997</v>
      </c>
      <c r="M17" s="1">
        <f>H17-H$3</f>
        <v>24.824</v>
      </c>
      <c r="N17" s="7">
        <f>AVERAGE(J17:M17)</f>
        <v>24.7335</v>
      </c>
      <c r="O17" s="1">
        <f>STDEV(J17:M17)</f>
        <v>0.07413726008785014</v>
      </c>
      <c r="P17" s="7">
        <f>O17/SQRT(COUNT(J17:M17)-1)</f>
        <v>0.04280316706870158</v>
      </c>
    </row>
    <row r="18" spans="1:16" ht="12.75">
      <c r="A18">
        <v>204</v>
      </c>
      <c r="B18" s="5">
        <v>1.7850000000000001</v>
      </c>
      <c r="C18" t="s">
        <v>17</v>
      </c>
      <c r="E18" s="6">
        <v>36.832</v>
      </c>
      <c r="F18" s="6">
        <v>39.479</v>
      </c>
      <c r="G18" s="6">
        <v>39.594</v>
      </c>
      <c r="H18" s="6">
        <v>39.556</v>
      </c>
      <c r="J18" s="1">
        <f>E18-E$3</f>
        <v>24.716</v>
      </c>
      <c r="K18" s="1">
        <f>F18-F$3</f>
        <v>24.833</v>
      </c>
      <c r="L18" s="1">
        <f>G18-G$3</f>
        <v>24.71</v>
      </c>
      <c r="M18" s="1">
        <f>H18-H$3</f>
        <v>24.880999999999997</v>
      </c>
      <c r="N18" s="7">
        <f>AVERAGE(J18:M18)</f>
        <v>24.784999999999997</v>
      </c>
      <c r="O18" s="1">
        <f>STDEV(J18:M18)</f>
        <v>0.08545174076635095</v>
      </c>
      <c r="P18" s="7">
        <f>O18/SQRT(COUNT(J18:M18)-1)</f>
        <v>0.049335585534174844</v>
      </c>
    </row>
    <row r="19" spans="1:16" ht="12.75">
      <c r="A19">
        <v>205</v>
      </c>
      <c r="B19" s="5">
        <v>1.986</v>
      </c>
      <c r="C19" t="s">
        <v>17</v>
      </c>
      <c r="E19" s="6">
        <v>37.049</v>
      </c>
      <c r="F19" s="6">
        <v>39.533</v>
      </c>
      <c r="G19" s="6">
        <v>39.845</v>
      </c>
      <c r="H19" s="6">
        <v>39.528</v>
      </c>
      <c r="J19" s="1">
        <f>E19-E$3</f>
        <v>24.933</v>
      </c>
      <c r="K19" s="1">
        <f>F19-F$3</f>
        <v>24.887</v>
      </c>
      <c r="L19" s="1">
        <f>G19-G$3</f>
        <v>24.961</v>
      </c>
      <c r="M19" s="1">
        <f>H19-H$3</f>
        <v>24.852999999999998</v>
      </c>
      <c r="N19" s="7">
        <f>AVERAGE(J19:M19)</f>
        <v>24.908499999999997</v>
      </c>
      <c r="O19" s="1">
        <f>STDEV(J19:M19)</f>
        <v>0.047954839866969426</v>
      </c>
      <c r="P19" s="7">
        <f>O19/SQRT(COUNT(J19:M19)-1)</f>
        <v>0.027686739706140197</v>
      </c>
    </row>
    <row r="20" spans="2:15" ht="12.75">
      <c r="B20" s="1" t="s">
        <v>18</v>
      </c>
      <c r="C20" t="s">
        <v>19</v>
      </c>
      <c r="J20" t="s">
        <v>20</v>
      </c>
      <c r="O20" t="s">
        <v>21</v>
      </c>
    </row>
    <row r="21" ht="12.75">
      <c r="J21" t="s">
        <v>22</v>
      </c>
    </row>
    <row r="39" spans="10:15" ht="12.75">
      <c r="J39" t="s">
        <v>23</v>
      </c>
      <c r="O39" t="s">
        <v>24</v>
      </c>
    </row>
    <row r="40" ht="12.75">
      <c r="J40" t="s">
        <v>25</v>
      </c>
    </row>
    <row r="42" ht="12.75">
      <c r="J42" t="s">
        <v>26</v>
      </c>
    </row>
    <row r="43" ht="12.75">
      <c r="J43" t="s">
        <v>27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bussons </dc:creator>
  <cp:keywords/>
  <dc:description/>
  <cp:lastModifiedBy>bussons </cp:lastModifiedBy>
  <dcterms:created xsi:type="dcterms:W3CDTF">2011-05-16T06:04:00Z</dcterms:created>
  <dcterms:modified xsi:type="dcterms:W3CDTF">2011-05-16T09:05:02Z</dcterms:modified>
  <cp:category/>
  <cp:version/>
  <cp:contentType/>
  <cp:contentStatus/>
  <cp:revision>24</cp:revision>
</cp:coreProperties>
</file>